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7016" windowHeight="88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47" i="1" l="1"/>
  <c r="N45" i="1"/>
  <c r="N43" i="1"/>
  <c r="N49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6" i="1"/>
  <c r="N24" i="1"/>
  <c r="N23" i="1"/>
  <c r="N21" i="1"/>
  <c r="N20" i="1"/>
  <c r="N19" i="1"/>
  <c r="N18" i="1"/>
  <c r="N17" i="1"/>
  <c r="N16" i="1"/>
  <c r="N15" i="1"/>
  <c r="N14" i="1"/>
  <c r="N13" i="1"/>
  <c r="N10" i="1"/>
  <c r="N9" i="1"/>
  <c r="N6" i="1"/>
  <c r="N5" i="1"/>
  <c r="N4" i="1"/>
  <c r="L18" i="1"/>
  <c r="H18" i="1"/>
  <c r="L49" i="1"/>
  <c r="L47" i="1"/>
  <c r="L45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6" i="1"/>
  <c r="L24" i="1"/>
  <c r="L23" i="1"/>
  <c r="L21" i="1"/>
  <c r="L20" i="1"/>
  <c r="L19" i="1"/>
  <c r="L17" i="1"/>
  <c r="L16" i="1"/>
  <c r="L15" i="1"/>
  <c r="L14" i="1"/>
  <c r="L13" i="1"/>
  <c r="L10" i="1"/>
  <c r="L9" i="1"/>
  <c r="L6" i="1"/>
  <c r="L5" i="1"/>
  <c r="L4" i="1"/>
  <c r="H49" i="1"/>
  <c r="H47" i="1"/>
  <c r="H45" i="1"/>
  <c r="H21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6" i="1"/>
  <c r="H24" i="1"/>
  <c r="H23" i="1"/>
  <c r="H20" i="1"/>
  <c r="H19" i="1"/>
  <c r="H17" i="1"/>
  <c r="H16" i="1"/>
  <c r="H15" i="1"/>
  <c r="H14" i="1"/>
  <c r="H13" i="1"/>
  <c r="H10" i="1"/>
  <c r="H9" i="1"/>
  <c r="H6" i="1"/>
  <c r="H5" i="1"/>
  <c r="H4" i="1"/>
  <c r="F4" i="1"/>
  <c r="F5" i="1"/>
  <c r="F6" i="1"/>
  <c r="F9" i="1"/>
  <c r="F10" i="1"/>
  <c r="F13" i="1"/>
  <c r="F14" i="1"/>
  <c r="F15" i="1"/>
  <c r="F16" i="1"/>
  <c r="F17" i="1"/>
  <c r="F18" i="1"/>
  <c r="F19" i="1"/>
  <c r="F20" i="1"/>
  <c r="F23" i="1"/>
  <c r="F24" i="1"/>
  <c r="F26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21" i="1"/>
  <c r="F45" i="1"/>
  <c r="F47" i="1"/>
  <c r="F49" i="1"/>
  <c r="C49" i="1"/>
  <c r="C10" i="1"/>
  <c r="C9" i="1"/>
</calcChain>
</file>

<file path=xl/comments1.xml><?xml version="1.0" encoding="utf-8"?>
<comments xmlns="http://schemas.openxmlformats.org/spreadsheetml/2006/main">
  <authors>
    <author>Annie Acosta</author>
    <author>Public Policy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Annie Acosta:</t>
        </r>
        <r>
          <rPr>
            <sz val="8"/>
            <color indexed="81"/>
            <rFont val="Tahoma"/>
            <family val="2"/>
          </rPr>
          <t xml:space="preserve">
obtained through Agency 2013 Operating Plans obtained at http://www.ffis.org/agency-fy-2013-sequester-guidance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Annie Acosta:</t>
        </r>
        <r>
          <rPr>
            <sz val="8"/>
            <color indexed="81"/>
            <rFont val="Tahoma"/>
            <family val="2"/>
          </rPr>
          <t xml:space="preserve">
Source: http://docs.house.gov/billsthisweek/20140113/113-HR3547-JSOM-G-I.pdf</t>
        </r>
      </text>
    </comment>
    <comment ref="A48" authorId="1">
      <text>
        <r>
          <rPr>
            <b/>
            <sz val="9"/>
            <color indexed="81"/>
            <rFont val="Tahoma"/>
            <family val="2"/>
          </rPr>
          <t>Public Policy:</t>
        </r>
        <r>
          <rPr>
            <sz val="9"/>
            <color indexed="81"/>
            <rFont val="Tahoma"/>
            <family val="2"/>
          </rPr>
          <t xml:space="preserve">
http://portal.hud.gov/hudportal/HUD?src=/program_offices/cfo/budget</t>
        </r>
      </text>
    </comment>
  </commentList>
</comments>
</file>

<file path=xl/sharedStrings.xml><?xml version="1.0" encoding="utf-8"?>
<sst xmlns="http://schemas.openxmlformats.org/spreadsheetml/2006/main" count="84" uniqueCount="61">
  <si>
    <t>amounts in $ millions</t>
  </si>
  <si>
    <t>FY2012</t>
  </si>
  <si>
    <r>
      <t xml:space="preserve">FY2013*  </t>
    </r>
    <r>
      <rPr>
        <b/>
        <sz val="9"/>
        <color theme="1"/>
        <rFont val="Calibri"/>
        <family val="2"/>
        <scheme val="minor"/>
      </rPr>
      <t>sequestered</t>
    </r>
  </si>
  <si>
    <t>FY2014</t>
  </si>
  <si>
    <t>Department of Labor</t>
  </si>
  <si>
    <t xml:space="preserve">     Adult Employment</t>
  </si>
  <si>
    <t xml:space="preserve">     Youth Activities</t>
  </si>
  <si>
    <t>Office of Disability Employment Policy</t>
  </si>
  <si>
    <t>Department of Health and Human Services</t>
  </si>
  <si>
    <t xml:space="preserve"> </t>
  </si>
  <si>
    <t>Health Resources &amp; Services Administration</t>
  </si>
  <si>
    <t>Maternal &amp; Child Health Block Grant</t>
  </si>
  <si>
    <t>Autism and Other Developmental Disorders</t>
  </si>
  <si>
    <t>Administration for Community Living</t>
  </si>
  <si>
    <t>        Protection &amp; Advocacy Systems for DD</t>
  </si>
  <si>
    <t>        University Centers for Excellence in DD</t>
  </si>
  <si>
    <t>        Projects of National Significance</t>
  </si>
  <si>
    <t>Lifespan Respite Care Act</t>
  </si>
  <si>
    <t>National Family Caregiver Support Program</t>
  </si>
  <si>
    <t>CAPTA Child Abuse Prevention Grants</t>
  </si>
  <si>
    <t>Centers for Disease Control and Prevention</t>
  </si>
  <si>
    <t>Birth Defects, Dev. Disabilities, &amp; Health</t>
  </si>
  <si>
    <t>Department of Education</t>
  </si>
  <si>
    <t>Individuals with Disabilities Education Act (IDEA)</t>
  </si>
  <si>
    <t> State Grants Part B</t>
  </si>
  <si>
    <t> Preschool Grants</t>
  </si>
  <si>
    <t> Early Intervention Part C</t>
  </si>
  <si>
    <t>      State Personnel Development</t>
  </si>
  <si>
    <t>      Technical Assistance and Dissemination</t>
  </si>
  <si>
    <t>      Personnel Preparation</t>
  </si>
  <si>
    <t>      Parent Information Centers</t>
  </si>
  <si>
    <t>      Technology and Media</t>
  </si>
  <si>
    <t>Rehabilitation Services Administration</t>
  </si>
  <si>
    <t>Vocational Rehabilitation State Grant</t>
  </si>
  <si>
    <t>Client Assistance Programs</t>
  </si>
  <si>
    <t>Rehabilitation Training</t>
  </si>
  <si>
    <t>Demonstration and Training Programs</t>
  </si>
  <si>
    <t>Protection &amp; Advocacy for Individual Rights</t>
  </si>
  <si>
    <t>Supported Employment State Grant</t>
  </si>
  <si>
    <t>Higher Education</t>
  </si>
  <si>
    <t>Postsecondary Programs for Students with Intellectual Disabilities</t>
  </si>
  <si>
    <t>Housing and Urban Development</t>
  </si>
  <si>
    <t xml:space="preserve">      Autism</t>
  </si>
  <si>
    <t>State Assistive Technology Programs &amp; TA</t>
  </si>
  <si>
    <t>Strate Grants to Remove Barriers to Voting</t>
  </si>
  <si>
    <t>Developmental Disabilities (DD) Act Programs:</t>
  </si>
  <si>
    <t>Administration for Children and Families</t>
  </si>
  <si>
    <t>Social Services Block Grant</t>
  </si>
  <si>
    <t>Social Security Administration</t>
  </si>
  <si>
    <t>Administrative Budget (known as the "Limitation on Administrative Expenses" )</t>
  </si>
  <si>
    <t>% change from 2015</t>
  </si>
  <si>
    <t>% change from 2014</t>
  </si>
  <si>
    <t xml:space="preserve">        Basic State Grant</t>
  </si>
  <si>
    <t>FY 2017 President</t>
  </si>
  <si>
    <t>FY 2015</t>
  </si>
  <si>
    <t>FY 2016</t>
  </si>
  <si>
    <t>Section 811 Supportive Housing for Persons with Disabilities</t>
  </si>
  <si>
    <t xml:space="preserve">% change </t>
  </si>
  <si>
    <t xml:space="preserve">  </t>
  </si>
  <si>
    <t>Workforce Innovation and Opportunity Act  programs</t>
  </si>
  <si>
    <t>FY 2017 Senate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</si>
</sst>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top" wrapText="1"/>
    </xf>
    <xf numFmtId="0" fontId="0" fillId="6" borderId="0" xfId="0" applyFill="1"/>
    <xf numFmtId="2" fontId="0" fillId="0" borderId="0" xfId="0" applyNumberFormat="1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4" fillId="6" borderId="0" xfId="0" applyFont="1" applyFill="1" applyAlignment="1">
      <alignment vertical="top" wrapText="1"/>
    </xf>
    <xf numFmtId="0" fontId="0" fillId="6" borderId="0" xfId="0" applyFill="1" applyAlignment="1">
      <alignment horizontal="right" vertical="top"/>
    </xf>
    <xf numFmtId="0" fontId="0" fillId="6" borderId="0" xfId="0" applyFill="1" applyAlignment="1">
      <alignment vertical="top"/>
    </xf>
    <xf numFmtId="0" fontId="1" fillId="0" borderId="0" xfId="0" applyFont="1" applyAlignment="1">
      <alignment vertical="top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0" fillId="6" borderId="0" xfId="0" applyNumberFormat="1" applyFill="1" applyAlignment="1">
      <alignment horizontal="right" vertical="top"/>
    </xf>
    <xf numFmtId="4" fontId="0" fillId="6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horizontal="right" vertical="top"/>
    </xf>
    <xf numFmtId="4" fontId="0" fillId="0" borderId="1" xfId="0" applyNumberFormat="1" applyBorder="1" applyAlignment="1">
      <alignment vertical="top"/>
    </xf>
    <xf numFmtId="4" fontId="0" fillId="7" borderId="2" xfId="0" applyNumberFormat="1" applyFill="1" applyBorder="1" applyAlignment="1">
      <alignment vertical="top"/>
    </xf>
    <xf numFmtId="4" fontId="0" fillId="0" borderId="3" xfId="0" applyNumberFormat="1" applyBorder="1" applyAlignment="1">
      <alignment vertical="top"/>
    </xf>
    <xf numFmtId="164" fontId="0" fillId="0" borderId="0" xfId="0" applyNumberFormat="1"/>
    <xf numFmtId="2" fontId="0" fillId="6" borderId="0" xfId="0" applyNumberFormat="1" applyFill="1"/>
    <xf numFmtId="164" fontId="0" fillId="0" borderId="0" xfId="0" applyNumberFormat="1" applyAlignment="1">
      <alignment vertical="top"/>
    </xf>
    <xf numFmtId="164" fontId="0" fillId="6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2" fontId="0" fillId="0" borderId="0" xfId="0" applyNumberFormat="1" applyFill="1"/>
    <xf numFmtId="0" fontId="2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4" fillId="6" borderId="0" xfId="0" applyFont="1" applyFill="1" applyAlignment="1">
      <alignment wrapText="1"/>
    </xf>
    <xf numFmtId="4" fontId="0" fillId="6" borderId="0" xfId="0" applyNumberFormat="1" applyFill="1" applyAlignment="1">
      <alignment horizontal="right"/>
    </xf>
    <xf numFmtId="4" fontId="0" fillId="6" borderId="0" xfId="0" applyNumberFormat="1" applyFill="1"/>
    <xf numFmtId="2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2" fontId="0" fillId="6" borderId="0" xfId="0" applyNumberFormat="1" applyFill="1" applyAlignment="1">
      <alignment vertical="top"/>
    </xf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11" fillId="5" borderId="0" xfId="0" applyFont="1" applyFill="1" applyAlignment="1">
      <alignment horizontal="center" vertical="top" wrapText="1"/>
    </xf>
    <xf numFmtId="0" fontId="11" fillId="8" borderId="0" xfId="0" applyFont="1" applyFill="1" applyAlignment="1">
      <alignment horizontal="center" vertical="top" wrapText="1"/>
    </xf>
    <xf numFmtId="0" fontId="11" fillId="9" borderId="0" xfId="0" applyFont="1" applyFill="1" applyAlignment="1">
      <alignment horizontal="center" vertical="top" wrapText="1"/>
    </xf>
    <xf numFmtId="0" fontId="11" fillId="10" borderId="0" xfId="0" applyFont="1" applyFill="1" applyAlignment="1">
      <alignment horizontal="left" vertical="top" wrapText="1"/>
    </xf>
    <xf numFmtId="165" fontId="0" fillId="0" borderId="0" xfId="0" applyNumberFormat="1" applyAlignment="1">
      <alignment vertical="top"/>
    </xf>
    <xf numFmtId="165" fontId="0" fillId="6" borderId="0" xfId="0" applyNumberForma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vertical="top"/>
    </xf>
    <xf numFmtId="0" fontId="11" fillId="8" borderId="0" xfId="0" quotePrefix="1" applyFont="1" applyFill="1" applyAlignment="1">
      <alignment vertical="top" wrapText="1"/>
    </xf>
    <xf numFmtId="43" fontId="11" fillId="11" borderId="0" xfId="1" applyNumberFormat="1" applyFont="1" applyFill="1" applyAlignment="1">
      <alignment vertical="top" wrapText="1"/>
    </xf>
    <xf numFmtId="43" fontId="0" fillId="6" borderId="0" xfId="1" applyNumberFormat="1" applyFont="1" applyFill="1"/>
    <xf numFmtId="43" fontId="0" fillId="0" borderId="0" xfId="1" applyNumberFormat="1" applyFont="1"/>
    <xf numFmtId="43" fontId="0" fillId="0" borderId="0" xfId="1" applyNumberFormat="1" applyFont="1" applyFill="1" applyAlignment="1">
      <alignment vertical="top"/>
    </xf>
    <xf numFmtId="43" fontId="0" fillId="0" borderId="0" xfId="1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workbookViewId="0">
      <pane ySplit="1" topLeftCell="A32" activePane="bottomLeft" state="frozen"/>
      <selection pane="bottomLeft" activeCell="M50" sqref="M50"/>
    </sheetView>
  </sheetViews>
  <sheetFormatPr defaultRowHeight="14.4" x14ac:dyDescent="0.3"/>
  <cols>
    <col min="1" max="1" width="49.44140625" customWidth="1"/>
    <col min="2" max="2" width="8.88671875" hidden="1" customWidth="1"/>
    <col min="3" max="3" width="10.5546875" hidden="1" customWidth="1"/>
    <col min="4" max="4" width="9.44140625" hidden="1" customWidth="1"/>
    <col min="5" max="5" width="10.33203125" hidden="1" customWidth="1"/>
    <col min="6" max="6" width="3" hidden="1" customWidth="1"/>
    <col min="7" max="7" width="10" customWidth="1"/>
    <col min="8" max="8" width="10.33203125" hidden="1" customWidth="1"/>
    <col min="9" max="10" width="8.88671875" hidden="1" customWidth="1"/>
    <col min="11" max="11" width="10.109375" hidden="1" customWidth="1"/>
    <col min="12" max="12" width="10.44140625" hidden="1" customWidth="1"/>
    <col min="13" max="13" width="11.5546875" style="55" bestFit="1" customWidth="1"/>
    <col min="14" max="14" width="10.33203125" customWidth="1"/>
  </cols>
  <sheetData>
    <row r="1" spans="1:14" ht="48" customHeight="1" x14ac:dyDescent="0.3">
      <c r="A1" s="1" t="s">
        <v>0</v>
      </c>
      <c r="B1" s="40" t="s">
        <v>1</v>
      </c>
      <c r="C1" s="41" t="s">
        <v>2</v>
      </c>
      <c r="D1" s="42" t="s">
        <v>3</v>
      </c>
      <c r="E1" s="43" t="s">
        <v>54</v>
      </c>
      <c r="F1" s="44" t="s">
        <v>51</v>
      </c>
      <c r="G1" s="45" t="s">
        <v>55</v>
      </c>
      <c r="H1" s="44" t="s">
        <v>50</v>
      </c>
      <c r="K1" s="46" t="s">
        <v>53</v>
      </c>
      <c r="L1" s="52" t="s">
        <v>57</v>
      </c>
      <c r="M1" s="53" t="s">
        <v>60</v>
      </c>
      <c r="N1" s="52" t="s">
        <v>57</v>
      </c>
    </row>
    <row r="2" spans="1:14" ht="18" x14ac:dyDescent="0.3">
      <c r="A2" s="7" t="s">
        <v>4</v>
      </c>
      <c r="B2" s="8"/>
      <c r="C2" s="9"/>
      <c r="D2" s="9"/>
      <c r="E2" s="9"/>
      <c r="F2" s="2"/>
      <c r="G2" s="2"/>
      <c r="H2" s="2"/>
      <c r="K2" s="9"/>
      <c r="L2" s="9"/>
      <c r="M2" s="54"/>
      <c r="N2" s="2"/>
    </row>
    <row r="3" spans="1:14" x14ac:dyDescent="0.3">
      <c r="A3" s="10" t="s">
        <v>59</v>
      </c>
      <c r="B3" s="11"/>
      <c r="C3" s="12"/>
      <c r="D3" s="12"/>
      <c r="E3" s="25"/>
      <c r="H3" s="35"/>
      <c r="K3" s="35"/>
      <c r="L3" s="35"/>
    </row>
    <row r="4" spans="1:14" x14ac:dyDescent="0.3">
      <c r="A4" s="13" t="s">
        <v>5</v>
      </c>
      <c r="B4" s="5">
        <v>770.81</v>
      </c>
      <c r="C4" s="6">
        <v>730.62</v>
      </c>
      <c r="D4" s="6">
        <v>766.08</v>
      </c>
      <c r="E4" s="6">
        <v>776.73599999999999</v>
      </c>
      <c r="F4" s="28">
        <f>SUM(E4/D4)*100-100</f>
        <v>1.3909774436090032</v>
      </c>
      <c r="G4" s="35">
        <v>815.55600000000004</v>
      </c>
      <c r="H4" s="34">
        <f>SUM(G4/E4)*100-100</f>
        <v>4.9978371029538948</v>
      </c>
      <c r="K4" s="6">
        <v>842.4</v>
      </c>
      <c r="L4" s="47">
        <f>SUM(K4/G4)*100-100</f>
        <v>3.2914968438709167</v>
      </c>
      <c r="M4" s="55">
        <v>782</v>
      </c>
      <c r="N4" s="47">
        <f>SUM(M4/G4)*100-100</f>
        <v>-4.114493670575655</v>
      </c>
    </row>
    <row r="5" spans="1:14" x14ac:dyDescent="0.3">
      <c r="A5" s="13" t="s">
        <v>6</v>
      </c>
      <c r="B5" s="14">
        <v>826</v>
      </c>
      <c r="C5" s="6">
        <v>781.37</v>
      </c>
      <c r="D5" s="6">
        <v>820.43</v>
      </c>
      <c r="E5" s="6">
        <v>831.84199999999998</v>
      </c>
      <c r="F5" s="28">
        <f>SUM(E5/D5)*100-100</f>
        <v>1.3909779018319739</v>
      </c>
      <c r="G5" s="35">
        <v>873.41600000000005</v>
      </c>
      <c r="H5" s="34">
        <f t="shared" ref="H5:H47" si="0">SUM(G5/E5)*100-100</f>
        <v>4.9978241060201469</v>
      </c>
      <c r="K5" s="6">
        <v>902.1</v>
      </c>
      <c r="L5" s="47">
        <f t="shared" ref="L5:L6" si="1">SUM(K5/G5)*100-100</f>
        <v>3.2841166179689907</v>
      </c>
      <c r="M5" s="55">
        <v>838</v>
      </c>
      <c r="N5" s="47">
        <f t="shared" ref="N5:N49" si="2">SUM(M5/G5)*100-100</f>
        <v>-4.0548833545527145</v>
      </c>
    </row>
    <row r="6" spans="1:14" ht="19.2" customHeight="1" x14ac:dyDescent="0.3">
      <c r="A6" s="4" t="s">
        <v>7</v>
      </c>
      <c r="B6" s="5">
        <v>38.869999999999997</v>
      </c>
      <c r="C6" s="15">
        <v>36.840000000000003</v>
      </c>
      <c r="D6" s="6">
        <v>37.744999999999997</v>
      </c>
      <c r="E6" s="6">
        <v>38.5</v>
      </c>
      <c r="F6" s="28">
        <f>SUM(E6/D6)*100-100</f>
        <v>2.0002649357530942</v>
      </c>
      <c r="G6" s="35">
        <v>38.203000000000003</v>
      </c>
      <c r="H6" s="34">
        <f t="shared" si="0"/>
        <v>-0.77142857142857224</v>
      </c>
      <c r="K6" s="6">
        <v>38</v>
      </c>
      <c r="L6" s="47">
        <f t="shared" si="1"/>
        <v>-0.53137188178939709</v>
      </c>
      <c r="M6" s="57">
        <v>38</v>
      </c>
      <c r="N6" s="47">
        <f t="shared" si="2"/>
        <v>-0.53137188178939709</v>
      </c>
    </row>
    <row r="7" spans="1:14" ht="21.6" customHeight="1" x14ac:dyDescent="0.3">
      <c r="A7" s="7" t="s">
        <v>8</v>
      </c>
      <c r="B7" s="16"/>
      <c r="C7" s="17"/>
      <c r="D7" s="17"/>
      <c r="E7" s="17"/>
      <c r="F7" s="24"/>
      <c r="G7" s="9"/>
      <c r="H7" s="36"/>
      <c r="K7" s="17"/>
      <c r="L7" s="48"/>
      <c r="M7" s="54"/>
      <c r="N7" s="2"/>
    </row>
    <row r="8" spans="1:14" ht="19.2" customHeight="1" x14ac:dyDescent="0.3">
      <c r="A8" s="10" t="s">
        <v>10</v>
      </c>
      <c r="B8" s="5"/>
      <c r="C8" s="6"/>
      <c r="D8" s="6"/>
      <c r="E8" s="6"/>
      <c r="F8" s="3"/>
      <c r="G8" s="6"/>
      <c r="H8" s="34"/>
      <c r="K8" s="6"/>
      <c r="L8" s="47"/>
      <c r="N8" s="47" t="s">
        <v>9</v>
      </c>
    </row>
    <row r="9" spans="1:14" x14ac:dyDescent="0.3">
      <c r="A9" s="4" t="s">
        <v>11</v>
      </c>
      <c r="B9" s="5">
        <v>646</v>
      </c>
      <c r="C9" s="15">
        <f>SUM(B9*0.95)</f>
        <v>613.69999999999993</v>
      </c>
      <c r="D9" s="6">
        <v>634</v>
      </c>
      <c r="E9" s="6">
        <v>637</v>
      </c>
      <c r="F9" s="28">
        <f>SUM(E9/D9)*100-100</f>
        <v>0.47318611987381587</v>
      </c>
      <c r="G9" s="6">
        <v>838.2</v>
      </c>
      <c r="H9" s="34">
        <f t="shared" si="0"/>
        <v>31.585557299843032</v>
      </c>
      <c r="K9" s="6">
        <v>845.1</v>
      </c>
      <c r="L9" s="47">
        <f t="shared" ref="L9:L21" si="3">SUM(K9/G9)*100-100</f>
        <v>0.82319255547602666</v>
      </c>
      <c r="M9" s="55">
        <v>846.61699999999996</v>
      </c>
      <c r="N9" s="47">
        <f t="shared" si="2"/>
        <v>1.004175614411821</v>
      </c>
    </row>
    <row r="10" spans="1:14" ht="18.600000000000001" customHeight="1" x14ac:dyDescent="0.3">
      <c r="A10" s="4" t="s">
        <v>12</v>
      </c>
      <c r="B10" s="5">
        <v>47.14</v>
      </c>
      <c r="C10" s="15">
        <f>SUM(B10*0.95)</f>
        <v>44.783000000000001</v>
      </c>
      <c r="D10" s="6">
        <v>47.218000000000004</v>
      </c>
      <c r="E10" s="6">
        <v>47.098999999999997</v>
      </c>
      <c r="F10" s="28">
        <f>SUM(E10/D10)*100-100</f>
        <v>-0.25202253377950967</v>
      </c>
      <c r="G10" s="6">
        <v>47.098999999999997</v>
      </c>
      <c r="H10" s="34">
        <f t="shared" si="0"/>
        <v>0</v>
      </c>
      <c r="K10" s="6">
        <v>47</v>
      </c>
      <c r="L10" s="47">
        <f t="shared" si="3"/>
        <v>-0.21019554555297759</v>
      </c>
      <c r="M10" s="55">
        <v>47.098999999999997</v>
      </c>
      <c r="N10" s="47">
        <f t="shared" si="2"/>
        <v>0</v>
      </c>
    </row>
    <row r="11" spans="1:14" ht="16.95" customHeight="1" x14ac:dyDescent="0.3">
      <c r="A11" s="10" t="s">
        <v>13</v>
      </c>
      <c r="B11" s="5"/>
      <c r="C11" s="6"/>
      <c r="D11" s="6"/>
      <c r="E11" s="6"/>
      <c r="F11" s="28" t="s">
        <v>9</v>
      </c>
      <c r="G11" s="6"/>
      <c r="H11" s="34"/>
      <c r="K11" s="6"/>
      <c r="L11" s="47" t="s">
        <v>9</v>
      </c>
      <c r="N11" s="47" t="s">
        <v>9</v>
      </c>
    </row>
    <row r="12" spans="1:14" ht="17.399999999999999" customHeight="1" x14ac:dyDescent="0.3">
      <c r="A12" s="13" t="s">
        <v>45</v>
      </c>
      <c r="B12" s="5"/>
      <c r="C12" s="15"/>
      <c r="D12" s="6"/>
      <c r="E12" s="6"/>
      <c r="F12" s="28" t="s">
        <v>9</v>
      </c>
      <c r="G12" s="6"/>
      <c r="H12" s="34"/>
      <c r="K12" s="6"/>
      <c r="L12" s="47" t="s">
        <v>9</v>
      </c>
      <c r="N12" s="47" t="s">
        <v>9</v>
      </c>
    </row>
    <row r="13" spans="1:14" x14ac:dyDescent="0.3">
      <c r="A13" s="4" t="s">
        <v>52</v>
      </c>
      <c r="B13" s="5">
        <v>74.77</v>
      </c>
      <c r="C13" s="15">
        <v>70.55</v>
      </c>
      <c r="D13" s="6">
        <v>70.87</v>
      </c>
      <c r="E13" s="6">
        <v>71.691999999999993</v>
      </c>
      <c r="F13" s="28">
        <f t="shared" ref="F13:F20" si="4">SUM(E13/D13)*100-100</f>
        <v>1.1598701848454738</v>
      </c>
      <c r="G13" s="6">
        <v>73</v>
      </c>
      <c r="H13" s="34">
        <f t="shared" si="0"/>
        <v>1.8244713496624598</v>
      </c>
      <c r="K13" s="6">
        <v>73</v>
      </c>
      <c r="L13" s="47">
        <f t="shared" si="3"/>
        <v>0</v>
      </c>
      <c r="M13" s="55">
        <v>73</v>
      </c>
      <c r="N13" s="47">
        <f t="shared" si="2"/>
        <v>0</v>
      </c>
    </row>
    <row r="14" spans="1:14" ht="16.95" customHeight="1" x14ac:dyDescent="0.3">
      <c r="A14" s="4" t="s">
        <v>14</v>
      </c>
      <c r="B14" s="5">
        <v>40.86</v>
      </c>
      <c r="C14" s="15">
        <v>38.549999999999997</v>
      </c>
      <c r="D14" s="6">
        <v>38.729999999999997</v>
      </c>
      <c r="E14" s="6">
        <v>38.734000000000002</v>
      </c>
      <c r="F14" s="28">
        <f t="shared" si="4"/>
        <v>1.0327911179984994E-2</v>
      </c>
      <c r="G14" s="6">
        <v>38.734000000000002</v>
      </c>
      <c r="H14" s="34">
        <f t="shared" si="0"/>
        <v>0</v>
      </c>
      <c r="K14" s="6">
        <v>39</v>
      </c>
      <c r="L14" s="47">
        <f t="shared" si="3"/>
        <v>0.68673516806939006</v>
      </c>
      <c r="M14" s="55">
        <v>38.734000000000002</v>
      </c>
      <c r="N14" s="47">
        <f t="shared" si="2"/>
        <v>0</v>
      </c>
    </row>
    <row r="15" spans="1:14" ht="16.2" customHeight="1" x14ac:dyDescent="0.3">
      <c r="A15" s="4" t="s">
        <v>15</v>
      </c>
      <c r="B15" s="5">
        <v>38.79</v>
      </c>
      <c r="C15" s="15">
        <v>36.6</v>
      </c>
      <c r="D15" s="6">
        <v>36.76</v>
      </c>
      <c r="E15" s="6">
        <v>37.673999999999999</v>
      </c>
      <c r="F15" s="28">
        <f t="shared" si="4"/>
        <v>2.4863982589771609</v>
      </c>
      <c r="G15" s="6">
        <v>38.619</v>
      </c>
      <c r="H15" s="34">
        <f t="shared" si="0"/>
        <v>2.5083612040133829</v>
      </c>
      <c r="K15" s="6">
        <v>39</v>
      </c>
      <c r="L15" s="47">
        <f t="shared" si="3"/>
        <v>0.98656101918743389</v>
      </c>
      <c r="M15" s="55">
        <v>38.619</v>
      </c>
      <c r="N15" s="47">
        <f t="shared" si="2"/>
        <v>0</v>
      </c>
    </row>
    <row r="16" spans="1:14" x14ac:dyDescent="0.3">
      <c r="A16" s="4" t="s">
        <v>16</v>
      </c>
      <c r="B16" s="5">
        <v>8.31</v>
      </c>
      <c r="C16" s="15">
        <v>7.88</v>
      </c>
      <c r="D16" s="6">
        <v>8.8800000000000008</v>
      </c>
      <c r="E16" s="6">
        <v>8.8569999999999993</v>
      </c>
      <c r="F16" s="28">
        <f t="shared" si="4"/>
        <v>-0.25900900900902002</v>
      </c>
      <c r="G16" s="6">
        <v>10</v>
      </c>
      <c r="H16" s="34">
        <f t="shared" si="0"/>
        <v>12.905046855594463</v>
      </c>
      <c r="K16" s="6">
        <v>10</v>
      </c>
      <c r="L16" s="47">
        <f t="shared" si="3"/>
        <v>0</v>
      </c>
      <c r="M16" s="55">
        <v>10</v>
      </c>
      <c r="N16" s="47">
        <f t="shared" si="2"/>
        <v>0</v>
      </c>
    </row>
    <row r="17" spans="1:14" x14ac:dyDescent="0.3">
      <c r="A17" s="4" t="s">
        <v>17</v>
      </c>
      <c r="B17" s="5">
        <v>2.4900000000000002</v>
      </c>
      <c r="C17" s="6">
        <v>2.35</v>
      </c>
      <c r="D17" s="5">
        <v>2.36</v>
      </c>
      <c r="E17" s="6">
        <v>2.36</v>
      </c>
      <c r="F17" s="28">
        <f t="shared" si="4"/>
        <v>0</v>
      </c>
      <c r="G17" s="6">
        <v>3.36</v>
      </c>
      <c r="H17" s="34">
        <f t="shared" si="0"/>
        <v>42.372881355932208</v>
      </c>
      <c r="K17" s="6">
        <v>5</v>
      </c>
      <c r="L17" s="47">
        <f t="shared" si="3"/>
        <v>48.809523809523824</v>
      </c>
      <c r="M17" s="55">
        <v>3.36</v>
      </c>
      <c r="N17" s="47">
        <f t="shared" si="2"/>
        <v>0</v>
      </c>
    </row>
    <row r="18" spans="1:14" ht="16.2" customHeight="1" x14ac:dyDescent="0.3">
      <c r="A18" s="4" t="s">
        <v>18</v>
      </c>
      <c r="B18" s="5">
        <v>153.62</v>
      </c>
      <c r="C18" s="6">
        <v>145.58000000000001</v>
      </c>
      <c r="D18" s="6">
        <v>145.58600000000001</v>
      </c>
      <c r="E18" s="6">
        <v>145.58600000000001</v>
      </c>
      <c r="F18" s="3">
        <f t="shared" si="4"/>
        <v>0</v>
      </c>
      <c r="G18" s="6">
        <v>150.58600000000001</v>
      </c>
      <c r="H18" s="34">
        <f t="shared" si="0"/>
        <v>3.4343961644663636</v>
      </c>
      <c r="K18" s="15">
        <v>150.58600000000001</v>
      </c>
      <c r="L18" s="47">
        <f>SUM(K18/G18)*100-100</f>
        <v>0</v>
      </c>
      <c r="M18" s="55">
        <v>150.58600000000001</v>
      </c>
      <c r="N18" s="47">
        <f t="shared" si="2"/>
        <v>0</v>
      </c>
    </row>
    <row r="19" spans="1:14" hidden="1" x14ac:dyDescent="0.3">
      <c r="A19" s="4" t="s">
        <v>19</v>
      </c>
      <c r="B19" s="5">
        <v>42</v>
      </c>
      <c r="C19" s="6">
        <v>42</v>
      </c>
      <c r="D19" s="15">
        <v>39.700000000000003</v>
      </c>
      <c r="E19" s="37">
        <v>39.764000000000003</v>
      </c>
      <c r="F19" s="3">
        <f t="shared" si="4"/>
        <v>0.1612090680100664</v>
      </c>
      <c r="G19" s="6"/>
      <c r="H19" s="34">
        <f t="shared" si="0"/>
        <v>-100</v>
      </c>
      <c r="K19" s="6"/>
      <c r="L19" s="47" t="e">
        <f t="shared" si="3"/>
        <v>#DIV/0!</v>
      </c>
      <c r="N19" s="47" t="e">
        <f t="shared" si="2"/>
        <v>#DIV/0!</v>
      </c>
    </row>
    <row r="20" spans="1:14" x14ac:dyDescent="0.3">
      <c r="A20" s="4" t="s">
        <v>44</v>
      </c>
      <c r="B20" s="5">
        <v>5</v>
      </c>
      <c r="C20" s="6">
        <v>4.96</v>
      </c>
      <c r="D20" s="6">
        <v>4.9630000000000001</v>
      </c>
      <c r="E20" s="6">
        <v>4.9630000000000001</v>
      </c>
      <c r="F20" s="3">
        <f t="shared" si="4"/>
        <v>0</v>
      </c>
      <c r="G20" s="6">
        <v>4.9630000000000001</v>
      </c>
      <c r="H20" s="34">
        <f t="shared" si="0"/>
        <v>0</v>
      </c>
      <c r="K20" s="6">
        <v>4.9630000000000001</v>
      </c>
      <c r="L20" s="47">
        <f t="shared" si="3"/>
        <v>0</v>
      </c>
      <c r="M20" s="55">
        <v>4.9630000000000001</v>
      </c>
      <c r="N20" s="47">
        <f t="shared" si="2"/>
        <v>0</v>
      </c>
    </row>
    <row r="21" spans="1:14" ht="15.6" customHeight="1" x14ac:dyDescent="0.3">
      <c r="A21" s="4" t="s">
        <v>43</v>
      </c>
      <c r="B21" s="5">
        <v>33</v>
      </c>
      <c r="C21" s="6">
        <v>31.11</v>
      </c>
      <c r="D21" s="15">
        <v>33</v>
      </c>
      <c r="E21" s="6">
        <v>33</v>
      </c>
      <c r="F21" s="23">
        <f>SUM(E21/D21)*100-100</f>
        <v>0</v>
      </c>
      <c r="G21" s="6">
        <v>34</v>
      </c>
      <c r="H21" s="34">
        <f>SUM(G21/E21)*100-100</f>
        <v>3.0303030303030312</v>
      </c>
      <c r="K21" s="6">
        <v>32</v>
      </c>
      <c r="L21" s="47">
        <f t="shared" si="3"/>
        <v>-5.8823529411764781</v>
      </c>
      <c r="M21" s="55">
        <v>32</v>
      </c>
      <c r="N21" s="47">
        <f t="shared" si="2"/>
        <v>-5.8823529411764781</v>
      </c>
    </row>
    <row r="22" spans="1:14" ht="17.399999999999999" customHeight="1" x14ac:dyDescent="0.3">
      <c r="A22" s="10" t="s">
        <v>20</v>
      </c>
      <c r="B22" s="5"/>
      <c r="C22" s="6"/>
      <c r="D22" s="6"/>
      <c r="E22" s="6"/>
      <c r="F22" s="3" t="s">
        <v>9</v>
      </c>
      <c r="G22" s="6"/>
      <c r="H22" s="34"/>
      <c r="K22" s="6"/>
      <c r="L22" s="47"/>
      <c r="N22" s="47" t="s">
        <v>9</v>
      </c>
    </row>
    <row r="23" spans="1:14" x14ac:dyDescent="0.3">
      <c r="A23" s="4" t="s">
        <v>21</v>
      </c>
      <c r="B23" s="5">
        <v>138</v>
      </c>
      <c r="C23" s="6">
        <v>143</v>
      </c>
      <c r="D23" s="6">
        <v>122.43</v>
      </c>
      <c r="E23" s="6">
        <v>131.78100000000001</v>
      </c>
      <c r="F23" s="28">
        <f>SUM(E23/D23)*100-100</f>
        <v>7.6378338642489609</v>
      </c>
      <c r="G23" s="6">
        <v>135.61000000000001</v>
      </c>
      <c r="H23" s="34">
        <f t="shared" si="0"/>
        <v>2.9055781941251126</v>
      </c>
      <c r="K23" s="6">
        <v>135.61000000000001</v>
      </c>
      <c r="L23" s="47">
        <f t="shared" ref="L23:L26" si="5">SUM(K23/G23)*100-100</f>
        <v>0</v>
      </c>
      <c r="M23" s="55">
        <v>137.56</v>
      </c>
      <c r="N23" s="47">
        <f t="shared" si="2"/>
        <v>1.4379470540520458</v>
      </c>
    </row>
    <row r="24" spans="1:14" x14ac:dyDescent="0.3">
      <c r="A24" s="18" t="s">
        <v>42</v>
      </c>
      <c r="B24" s="19">
        <v>21.26</v>
      </c>
      <c r="C24" s="15">
        <v>20.149999999999999</v>
      </c>
      <c r="D24" s="15">
        <v>21.5</v>
      </c>
      <c r="E24" s="38">
        <v>23.001999999999999</v>
      </c>
      <c r="F24" s="3">
        <f>SUM(E24/D24)*100-100</f>
        <v>6.9860465116279045</v>
      </c>
      <c r="G24" s="6">
        <v>23.1</v>
      </c>
      <c r="H24" s="34">
        <f t="shared" si="0"/>
        <v>0.42604990870360382</v>
      </c>
      <c r="K24" s="6">
        <v>23.1</v>
      </c>
      <c r="L24" s="47">
        <f t="shared" si="5"/>
        <v>0</v>
      </c>
      <c r="M24" s="55">
        <v>23.1</v>
      </c>
      <c r="N24" s="47">
        <f t="shared" si="2"/>
        <v>0</v>
      </c>
    </row>
    <row r="25" spans="1:14" x14ac:dyDescent="0.3">
      <c r="A25" s="30" t="s">
        <v>46</v>
      </c>
      <c r="B25" s="19"/>
      <c r="C25" s="15"/>
      <c r="D25" s="15"/>
      <c r="E25" s="38"/>
      <c r="F25" s="3"/>
      <c r="G25" s="6"/>
      <c r="H25" s="34"/>
      <c r="K25" s="6"/>
      <c r="L25" s="47" t="s">
        <v>9</v>
      </c>
      <c r="N25" s="47" t="s">
        <v>9</v>
      </c>
    </row>
    <row r="26" spans="1:14" x14ac:dyDescent="0.3">
      <c r="A26" s="18" t="s">
        <v>47</v>
      </c>
      <c r="B26" s="19">
        <v>1700</v>
      </c>
      <c r="C26" s="19">
        <v>1700</v>
      </c>
      <c r="D26" s="19">
        <v>1700</v>
      </c>
      <c r="E26" s="19">
        <v>1700</v>
      </c>
      <c r="F26" s="3">
        <f>SUM(E26/D26)*100-100</f>
        <v>0</v>
      </c>
      <c r="G26" s="6">
        <v>1700</v>
      </c>
      <c r="H26" s="34">
        <f t="shared" si="0"/>
        <v>0</v>
      </c>
      <c r="K26" s="6">
        <v>1700</v>
      </c>
      <c r="L26" s="47">
        <f t="shared" si="5"/>
        <v>0</v>
      </c>
      <c r="M26" s="55">
        <v>1700</v>
      </c>
      <c r="N26" s="47">
        <f t="shared" si="2"/>
        <v>0</v>
      </c>
    </row>
    <row r="27" spans="1:14" ht="18" x14ac:dyDescent="0.3">
      <c r="A27" s="7" t="s">
        <v>22</v>
      </c>
      <c r="B27" s="16"/>
      <c r="C27" s="17"/>
      <c r="D27" s="17"/>
      <c r="E27" s="17"/>
      <c r="F27" s="24" t="s">
        <v>9</v>
      </c>
      <c r="G27" s="17"/>
      <c r="H27" s="36"/>
      <c r="K27" s="17"/>
      <c r="L27" s="48"/>
      <c r="M27" s="54"/>
      <c r="N27" s="48" t="s">
        <v>9</v>
      </c>
    </row>
    <row r="28" spans="1:14" ht="18.600000000000001" customHeight="1" x14ac:dyDescent="0.3">
      <c r="A28" s="10" t="s">
        <v>23</v>
      </c>
      <c r="B28" s="5"/>
      <c r="C28" s="6"/>
      <c r="D28" s="20"/>
      <c r="E28" s="6"/>
      <c r="F28" s="3" t="s">
        <v>9</v>
      </c>
      <c r="G28" s="6"/>
      <c r="H28" s="34"/>
      <c r="K28" s="6"/>
      <c r="L28" s="47"/>
      <c r="N28" s="47" t="s">
        <v>9</v>
      </c>
    </row>
    <row r="29" spans="1:14" x14ac:dyDescent="0.3">
      <c r="A29" s="18" t="s">
        <v>24</v>
      </c>
      <c r="B29" s="5">
        <v>11577.85</v>
      </c>
      <c r="C29" s="15">
        <v>10974.86</v>
      </c>
      <c r="D29" s="21">
        <v>11472.84</v>
      </c>
      <c r="E29" s="6">
        <v>11497.848</v>
      </c>
      <c r="F29" s="28">
        <f t="shared" ref="F29:F36" si="6">SUM(E29/D29)*100-100</f>
        <v>0.2179756712374683</v>
      </c>
      <c r="G29" s="6">
        <v>11912.84</v>
      </c>
      <c r="H29" s="34">
        <f t="shared" si="0"/>
        <v>3.6093014971149415</v>
      </c>
      <c r="K29" s="6">
        <v>11912.848</v>
      </c>
      <c r="L29" s="47">
        <f t="shared" ref="L29:L45" si="7">SUM(K29/G29)*100-100</f>
        <v>6.7154431675930937E-5</v>
      </c>
      <c r="M29" s="55">
        <v>11952.848</v>
      </c>
      <c r="N29" s="47">
        <f t="shared" si="2"/>
        <v>0.33583931287586211</v>
      </c>
    </row>
    <row r="30" spans="1:14" x14ac:dyDescent="0.3">
      <c r="A30" s="4" t="s">
        <v>25</v>
      </c>
      <c r="B30" s="5">
        <v>373</v>
      </c>
      <c r="C30" s="6">
        <v>353.23</v>
      </c>
      <c r="D30" s="22">
        <v>353.23</v>
      </c>
      <c r="E30" s="6">
        <v>353.238</v>
      </c>
      <c r="F30" s="3">
        <f t="shared" si="6"/>
        <v>2.2648132944453891E-3</v>
      </c>
      <c r="G30" s="6">
        <v>368.238</v>
      </c>
      <c r="H30" s="34">
        <f t="shared" si="0"/>
        <v>4.2464287534183853</v>
      </c>
      <c r="K30" s="6">
        <v>403.238</v>
      </c>
      <c r="L30" s="47">
        <f t="shared" si="7"/>
        <v>9.5047224892596631</v>
      </c>
      <c r="M30" s="55">
        <v>368.238</v>
      </c>
      <c r="N30" s="47">
        <f t="shared" si="2"/>
        <v>0</v>
      </c>
    </row>
    <row r="31" spans="1:14" x14ac:dyDescent="0.3">
      <c r="A31" s="4" t="s">
        <v>26</v>
      </c>
      <c r="B31" s="19">
        <v>444</v>
      </c>
      <c r="C31" s="15">
        <v>419.65</v>
      </c>
      <c r="D31" s="15">
        <v>438.49</v>
      </c>
      <c r="E31" s="15">
        <v>438.55799999999999</v>
      </c>
      <c r="F31" s="3">
        <f t="shared" si="6"/>
        <v>1.5507765285406094E-2</v>
      </c>
      <c r="G31" s="6">
        <v>458.55599999999998</v>
      </c>
      <c r="H31" s="34">
        <f t="shared" si="0"/>
        <v>4.5599441807012937</v>
      </c>
      <c r="K31" s="6">
        <v>503.55599999999998</v>
      </c>
      <c r="L31" s="47">
        <f t="shared" si="7"/>
        <v>9.8134142830973587</v>
      </c>
      <c r="M31" s="55">
        <v>458.55599999999998</v>
      </c>
      <c r="N31" s="47">
        <f t="shared" si="2"/>
        <v>0</v>
      </c>
    </row>
    <row r="32" spans="1:14" ht="16.95" customHeight="1" x14ac:dyDescent="0.3">
      <c r="A32" s="4" t="s">
        <v>27</v>
      </c>
      <c r="B32" s="5">
        <v>44</v>
      </c>
      <c r="C32" s="6">
        <v>41.63</v>
      </c>
      <c r="D32" s="6">
        <v>41.63</v>
      </c>
      <c r="E32" s="6">
        <v>41.63</v>
      </c>
      <c r="F32" s="3">
        <f t="shared" si="6"/>
        <v>0</v>
      </c>
      <c r="G32" s="6">
        <v>41.63</v>
      </c>
      <c r="H32" s="34">
        <f t="shared" si="0"/>
        <v>0</v>
      </c>
      <c r="K32" s="6">
        <v>41.63</v>
      </c>
      <c r="L32" s="47">
        <f t="shared" si="7"/>
        <v>0</v>
      </c>
      <c r="M32" s="55">
        <v>41.63</v>
      </c>
      <c r="N32" s="47">
        <f t="shared" si="2"/>
        <v>0</v>
      </c>
    </row>
    <row r="33" spans="1:14" x14ac:dyDescent="0.3">
      <c r="A33" s="4" t="s">
        <v>28</v>
      </c>
      <c r="B33" s="5">
        <v>55</v>
      </c>
      <c r="C33" s="6">
        <v>44.34</v>
      </c>
      <c r="D33" s="6">
        <v>51.927999999999997</v>
      </c>
      <c r="E33" s="6">
        <v>51.927999999999997</v>
      </c>
      <c r="F33" s="3">
        <f t="shared" si="6"/>
        <v>0</v>
      </c>
      <c r="G33" s="6">
        <v>54.427999999999997</v>
      </c>
      <c r="H33" s="34">
        <f t="shared" si="0"/>
        <v>4.8143583423201335</v>
      </c>
      <c r="K33" s="6">
        <v>54.344999999999999</v>
      </c>
      <c r="L33" s="47">
        <f t="shared" si="7"/>
        <v>-0.15249503931798358</v>
      </c>
      <c r="M33" s="55">
        <v>56.927999999999997</v>
      </c>
      <c r="N33" s="47">
        <f t="shared" si="2"/>
        <v>4.5932240758433096</v>
      </c>
    </row>
    <row r="34" spans="1:14" x14ac:dyDescent="0.3">
      <c r="A34" s="4" t="s">
        <v>29</v>
      </c>
      <c r="B34" s="5">
        <v>88</v>
      </c>
      <c r="C34" s="6">
        <v>83.7</v>
      </c>
      <c r="D34" s="6">
        <v>83.7</v>
      </c>
      <c r="E34" s="6">
        <v>83.7</v>
      </c>
      <c r="F34" s="3">
        <f t="shared" si="6"/>
        <v>0</v>
      </c>
      <c r="G34" s="6">
        <v>83.7</v>
      </c>
      <c r="H34" s="34">
        <f t="shared" si="0"/>
        <v>0</v>
      </c>
      <c r="K34" s="6">
        <v>83.7</v>
      </c>
      <c r="L34" s="47">
        <f t="shared" si="7"/>
        <v>0</v>
      </c>
      <c r="M34" s="55">
        <v>83.7</v>
      </c>
      <c r="N34" s="47">
        <f t="shared" si="2"/>
        <v>0</v>
      </c>
    </row>
    <row r="35" spans="1:14" x14ac:dyDescent="0.3">
      <c r="A35" s="4" t="s">
        <v>30</v>
      </c>
      <c r="B35" s="5">
        <v>30</v>
      </c>
      <c r="C35" s="6">
        <v>27.41</v>
      </c>
      <c r="D35" s="6">
        <v>27.41</v>
      </c>
      <c r="E35" s="6">
        <v>27.411000000000001</v>
      </c>
      <c r="F35" s="3">
        <f t="shared" si="6"/>
        <v>3.6483035388528151E-3</v>
      </c>
      <c r="G35" s="6">
        <v>27.411000000000001</v>
      </c>
      <c r="H35" s="34">
        <f t="shared" si="0"/>
        <v>0</v>
      </c>
      <c r="K35" s="6">
        <v>27.411000000000001</v>
      </c>
      <c r="L35" s="47">
        <f t="shared" si="7"/>
        <v>0</v>
      </c>
      <c r="M35" s="55">
        <v>27.411000000000001</v>
      </c>
      <c r="N35" s="47">
        <f t="shared" si="2"/>
        <v>0</v>
      </c>
    </row>
    <row r="36" spans="1:14" ht="13.95" customHeight="1" x14ac:dyDescent="0.3">
      <c r="A36" s="4" t="s">
        <v>31</v>
      </c>
      <c r="B36" s="5">
        <v>29</v>
      </c>
      <c r="C36" s="6">
        <v>28.04</v>
      </c>
      <c r="D36" s="6">
        <v>28.04</v>
      </c>
      <c r="E36" s="6">
        <v>28.047000000000001</v>
      </c>
      <c r="F36" s="3">
        <f t="shared" si="6"/>
        <v>2.496433666192388E-2</v>
      </c>
      <c r="G36" s="6">
        <v>30.047000000000001</v>
      </c>
      <c r="H36" s="34">
        <f t="shared" si="0"/>
        <v>7.1308874389417696</v>
      </c>
      <c r="K36" s="6">
        <v>30.047000000000001</v>
      </c>
      <c r="L36" s="47">
        <f t="shared" si="7"/>
        <v>0</v>
      </c>
      <c r="M36" s="55">
        <v>30.047000000000001</v>
      </c>
      <c r="N36" s="47">
        <f t="shared" si="2"/>
        <v>0</v>
      </c>
    </row>
    <row r="37" spans="1:14" x14ac:dyDescent="0.3">
      <c r="A37" s="10" t="s">
        <v>32</v>
      </c>
      <c r="B37" s="5"/>
      <c r="C37" s="6"/>
      <c r="D37" s="6"/>
      <c r="E37" s="6"/>
      <c r="F37" s="23" t="s">
        <v>9</v>
      </c>
      <c r="G37" s="6"/>
      <c r="H37" s="34"/>
      <c r="K37" s="6"/>
      <c r="L37" s="47" t="s">
        <v>9</v>
      </c>
      <c r="N37" s="47" t="s">
        <v>9</v>
      </c>
    </row>
    <row r="38" spans="1:14" x14ac:dyDescent="0.3">
      <c r="A38" s="4" t="s">
        <v>33</v>
      </c>
      <c r="B38" s="5">
        <v>3122</v>
      </c>
      <c r="C38" s="6">
        <v>3028.96</v>
      </c>
      <c r="D38" s="6">
        <v>3302.0529999999999</v>
      </c>
      <c r="E38" s="6">
        <v>3335.0740000000001</v>
      </c>
      <c r="F38" s="23">
        <f t="shared" ref="F38:F43" si="8">SUM(E38/D38)*100-100</f>
        <v>1.0000142335692317</v>
      </c>
      <c r="G38" s="6">
        <v>3391.77</v>
      </c>
      <c r="H38" s="34">
        <f t="shared" si="0"/>
        <v>1.6999922640397216</v>
      </c>
      <c r="K38" s="6">
        <v>3355.4540000000002</v>
      </c>
      <c r="L38" s="47">
        <f t="shared" si="7"/>
        <v>-1.070709393620433</v>
      </c>
      <c r="M38" s="55">
        <v>3398.5540000000001</v>
      </c>
      <c r="N38" s="47">
        <f t="shared" si="2"/>
        <v>0.20001356224037181</v>
      </c>
    </row>
    <row r="39" spans="1:14" x14ac:dyDescent="0.3">
      <c r="A39" s="4" t="s">
        <v>34</v>
      </c>
      <c r="B39" s="5">
        <v>12</v>
      </c>
      <c r="C39" s="6">
        <v>11.6</v>
      </c>
      <c r="D39" s="6">
        <v>12</v>
      </c>
      <c r="E39" s="6">
        <v>13</v>
      </c>
      <c r="F39" s="23">
        <f t="shared" si="8"/>
        <v>8.3333333333333286</v>
      </c>
      <c r="G39" s="6">
        <v>13</v>
      </c>
      <c r="H39" s="34">
        <f t="shared" si="0"/>
        <v>0</v>
      </c>
      <c r="K39" s="6">
        <v>13</v>
      </c>
      <c r="L39" s="47">
        <f t="shared" si="7"/>
        <v>0</v>
      </c>
      <c r="M39" s="55">
        <v>13</v>
      </c>
      <c r="N39" s="47">
        <f t="shared" si="2"/>
        <v>0</v>
      </c>
    </row>
    <row r="40" spans="1:14" ht="14.4" customHeight="1" x14ac:dyDescent="0.3">
      <c r="A40" s="4" t="s">
        <v>35</v>
      </c>
      <c r="B40" s="5">
        <v>36</v>
      </c>
      <c r="C40" s="6">
        <v>33.65</v>
      </c>
      <c r="D40" s="6">
        <v>33.656999999999996</v>
      </c>
      <c r="E40" s="6">
        <v>30.187999999999999</v>
      </c>
      <c r="F40" s="23">
        <f t="shared" si="8"/>
        <v>-10.306919808657923</v>
      </c>
      <c r="G40" s="6">
        <v>30.187999999999999</v>
      </c>
      <c r="H40" s="34">
        <f t="shared" si="0"/>
        <v>0</v>
      </c>
      <c r="K40" s="6">
        <v>30.187999999999999</v>
      </c>
      <c r="L40" s="47">
        <f t="shared" si="7"/>
        <v>0</v>
      </c>
      <c r="M40" s="55">
        <v>30.187999999999999</v>
      </c>
      <c r="N40" s="47">
        <f t="shared" si="2"/>
        <v>0</v>
      </c>
    </row>
    <row r="41" spans="1:14" ht="16.2" customHeight="1" x14ac:dyDescent="0.3">
      <c r="A41" s="4" t="s">
        <v>36</v>
      </c>
      <c r="B41" s="5">
        <v>5</v>
      </c>
      <c r="C41" s="6">
        <v>5.04</v>
      </c>
      <c r="D41" s="6">
        <v>5.79</v>
      </c>
      <c r="E41" s="6">
        <v>5.7960000000000003</v>
      </c>
      <c r="F41" s="23">
        <f t="shared" si="8"/>
        <v>0.10362694300518172</v>
      </c>
      <c r="G41" s="6">
        <v>5.7960000000000003</v>
      </c>
      <c r="H41" s="34">
        <f t="shared" si="0"/>
        <v>0</v>
      </c>
      <c r="K41" s="6">
        <v>5.7960000000000003</v>
      </c>
      <c r="L41" s="47">
        <f t="shared" si="7"/>
        <v>0</v>
      </c>
      <c r="M41" s="55">
        <v>5.7960000000000003</v>
      </c>
      <c r="N41" s="47">
        <f t="shared" si="2"/>
        <v>0</v>
      </c>
    </row>
    <row r="42" spans="1:14" x14ac:dyDescent="0.3">
      <c r="A42" s="4" t="s">
        <v>37</v>
      </c>
      <c r="B42" s="5">
        <v>18</v>
      </c>
      <c r="C42" s="6">
        <v>17.079999999999998</v>
      </c>
      <c r="D42" s="6">
        <v>17.649999999999999</v>
      </c>
      <c r="E42" s="6">
        <v>17.850000000000001</v>
      </c>
      <c r="F42" s="23">
        <f t="shared" si="8"/>
        <v>1.1331444759207017</v>
      </c>
      <c r="G42" s="6">
        <v>17.850000000000001</v>
      </c>
      <c r="H42" s="34">
        <f t="shared" si="0"/>
        <v>0</v>
      </c>
      <c r="K42" s="6">
        <v>17.649999999999999</v>
      </c>
      <c r="L42" s="47">
        <f t="shared" si="7"/>
        <v>-1.1204481792717331</v>
      </c>
      <c r="M42" s="55">
        <v>17.649999999999999</v>
      </c>
      <c r="N42" s="47">
        <f t="shared" si="2"/>
        <v>-1.1204481792717331</v>
      </c>
    </row>
    <row r="43" spans="1:14" x14ac:dyDescent="0.3">
      <c r="A43" s="4" t="s">
        <v>38</v>
      </c>
      <c r="B43" s="5">
        <v>29</v>
      </c>
      <c r="C43" s="6">
        <v>27.54</v>
      </c>
      <c r="D43" s="6">
        <v>27.54</v>
      </c>
      <c r="E43" s="6">
        <v>27.547999999999998</v>
      </c>
      <c r="F43" s="23">
        <f t="shared" si="8"/>
        <v>2.9048656499639947E-2</v>
      </c>
      <c r="G43" s="6">
        <v>27.547999999999998</v>
      </c>
      <c r="H43" s="34">
        <f t="shared" si="0"/>
        <v>0</v>
      </c>
      <c r="K43" s="6">
        <v>30.547999999999998</v>
      </c>
      <c r="L43" s="47">
        <f t="shared" si="7"/>
        <v>10.890082764629014</v>
      </c>
      <c r="M43" s="55">
        <v>27.547999999999998</v>
      </c>
      <c r="N43" s="47">
        <f t="shared" si="2"/>
        <v>0</v>
      </c>
    </row>
    <row r="44" spans="1:14" x14ac:dyDescent="0.3">
      <c r="A44" s="10" t="s">
        <v>39</v>
      </c>
      <c r="B44" s="5"/>
      <c r="C44" s="6"/>
      <c r="D44" s="6"/>
      <c r="E44" s="6"/>
      <c r="F44" s="23" t="s">
        <v>9</v>
      </c>
      <c r="G44" s="6"/>
      <c r="H44" s="34"/>
      <c r="K44" s="6"/>
      <c r="L44" s="47" t="s">
        <v>9</v>
      </c>
      <c r="N44" s="47" t="s">
        <v>9</v>
      </c>
    </row>
    <row r="45" spans="1:14" ht="28.8" x14ac:dyDescent="0.3">
      <c r="A45" s="4" t="s">
        <v>40</v>
      </c>
      <c r="B45" s="5">
        <v>11</v>
      </c>
      <c r="C45" s="15">
        <v>10.07</v>
      </c>
      <c r="D45" s="15">
        <v>10.38</v>
      </c>
      <c r="E45" s="6">
        <v>11.8</v>
      </c>
      <c r="F45" s="27">
        <f>SUM(E45/D45)*100-100</f>
        <v>13.680154142581884</v>
      </c>
      <c r="G45" s="6">
        <v>11.8</v>
      </c>
      <c r="H45" s="34">
        <f t="shared" si="0"/>
        <v>0</v>
      </c>
      <c r="K45" s="6">
        <v>11.8</v>
      </c>
      <c r="L45" s="47">
        <f t="shared" si="7"/>
        <v>0</v>
      </c>
      <c r="M45" s="57">
        <v>11.8</v>
      </c>
      <c r="N45" s="47">
        <f t="shared" si="2"/>
        <v>0</v>
      </c>
    </row>
    <row r="46" spans="1:14" ht="18" x14ac:dyDescent="0.35">
      <c r="A46" s="31" t="s">
        <v>48</v>
      </c>
      <c r="B46" s="32"/>
      <c r="C46" s="33"/>
      <c r="D46" s="33"/>
      <c r="E46" s="17"/>
      <c r="F46" s="26"/>
      <c r="G46" s="17"/>
      <c r="H46" s="36"/>
      <c r="K46" s="17"/>
      <c r="L46" s="48"/>
      <c r="M46" s="54"/>
      <c r="N46" s="48" t="s">
        <v>58</v>
      </c>
    </row>
    <row r="47" spans="1:14" ht="28.8" x14ac:dyDescent="0.3">
      <c r="A47" s="50" t="s">
        <v>49</v>
      </c>
      <c r="B47" s="19">
        <v>11453</v>
      </c>
      <c r="C47" s="15">
        <v>11046</v>
      </c>
      <c r="D47" s="15">
        <v>11697</v>
      </c>
      <c r="E47" s="15">
        <v>11806</v>
      </c>
      <c r="F47" s="27">
        <f t="shared" ref="F47" si="9">SUM(E47/D47)*100-100</f>
        <v>0.93186287082158969</v>
      </c>
      <c r="G47" s="15">
        <v>12161.945</v>
      </c>
      <c r="H47" s="34">
        <f t="shared" si="0"/>
        <v>3.0149500254108119</v>
      </c>
      <c r="I47" s="49"/>
      <c r="J47" s="49"/>
      <c r="K47" s="15">
        <v>13067</v>
      </c>
      <c r="L47" s="51">
        <f>SUM(K47/G47)*100-100</f>
        <v>7.4416962089534309</v>
      </c>
      <c r="M47" s="56">
        <v>12464</v>
      </c>
      <c r="N47" s="47">
        <f t="shared" si="2"/>
        <v>2.483607679528248</v>
      </c>
    </row>
    <row r="48" spans="1:14" ht="18" hidden="1" x14ac:dyDescent="0.3">
      <c r="A48" s="7" t="s">
        <v>41</v>
      </c>
      <c r="B48" s="16"/>
      <c r="C48" s="17"/>
      <c r="D48" s="17"/>
      <c r="E48" s="17"/>
      <c r="F48" s="26" t="s">
        <v>9</v>
      </c>
      <c r="G48" s="17"/>
      <c r="H48" s="36"/>
      <c r="K48" s="17"/>
      <c r="L48" s="48"/>
      <c r="M48" s="54"/>
      <c r="N48" s="48" t="s">
        <v>9</v>
      </c>
    </row>
    <row r="49" spans="1:14" ht="28.8" hidden="1" x14ac:dyDescent="0.3">
      <c r="A49" s="4" t="s">
        <v>56</v>
      </c>
      <c r="B49" s="5">
        <v>165</v>
      </c>
      <c r="C49" s="15">
        <f>SUM(B49*0.95)</f>
        <v>156.75</v>
      </c>
      <c r="D49" s="6">
        <v>126</v>
      </c>
      <c r="E49" s="39">
        <v>135</v>
      </c>
      <c r="F49" s="27">
        <f>SUM(E49/D49)*100-100</f>
        <v>7.1428571428571388</v>
      </c>
      <c r="G49" s="5">
        <v>150.6</v>
      </c>
      <c r="H49" s="34">
        <f>SUM(G49/E49)*100-100</f>
        <v>11.555555555555543</v>
      </c>
      <c r="K49" s="6">
        <v>154</v>
      </c>
      <c r="L49" s="47">
        <f>SUM(K49/G49)*100-100</f>
        <v>2.2576361221779564</v>
      </c>
      <c r="N49" s="47">
        <f t="shared" si="2"/>
        <v>-100</v>
      </c>
    </row>
    <row r="50" spans="1:14" x14ac:dyDescent="0.3">
      <c r="E50" s="38"/>
    </row>
    <row r="52" spans="1:14" x14ac:dyDescent="0.3">
      <c r="A52" s="29"/>
    </row>
  </sheetData>
  <pageMargins left="0.25" right="0.2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Acosta</dc:creator>
  <cp:lastModifiedBy>Annie Acosta</cp:lastModifiedBy>
  <cp:lastPrinted>2016-06-13T15:15:13Z</cp:lastPrinted>
  <dcterms:created xsi:type="dcterms:W3CDTF">2014-12-10T16:56:34Z</dcterms:created>
  <dcterms:modified xsi:type="dcterms:W3CDTF">2016-06-13T15:21:20Z</dcterms:modified>
</cp:coreProperties>
</file>